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JenniferN\Transfers\BHEC\"/>
    </mc:Choice>
  </mc:AlternateContent>
  <bookViews>
    <workbookView xWindow="120" yWindow="135" windowWidth="9720" windowHeight="4500"/>
  </bookViews>
  <sheets>
    <sheet name="Sheet1" sheetId="1" r:id="rId1"/>
  </sheets>
  <definedNames>
    <definedName name="_xlnm.Print_Area" localSheetId="0">Sheet1!$A$1:$J$97</definedName>
  </definedNames>
  <calcPr calcId="162913"/>
</workbook>
</file>

<file path=xl/calcChain.xml><?xml version="1.0" encoding="utf-8"?>
<calcChain xmlns="http://schemas.openxmlformats.org/spreadsheetml/2006/main">
  <c r="H42" i="1" l="1"/>
  <c r="I42" i="1" s="1"/>
  <c r="H11" i="1" l="1"/>
  <c r="H10" i="1"/>
  <c r="H9" i="1"/>
  <c r="H54" i="1"/>
  <c r="H32" i="1"/>
  <c r="F90" i="1"/>
  <c r="H74" i="1"/>
  <c r="H43" i="1"/>
  <c r="I43" i="1" s="1"/>
  <c r="H51" i="1"/>
  <c r="H41" i="1"/>
  <c r="I41" i="1" s="1"/>
  <c r="H40" i="1"/>
  <c r="I40" i="1" s="1"/>
  <c r="G90" i="1"/>
  <c r="G91" i="1" s="1"/>
  <c r="H39" i="1"/>
  <c r="I39" i="1" s="1"/>
  <c r="H25" i="1"/>
  <c r="G17" i="1"/>
  <c r="H15" i="1"/>
  <c r="H14" i="1"/>
  <c r="H13" i="1"/>
  <c r="H12" i="1"/>
  <c r="H8" i="1"/>
  <c r="H7" i="1"/>
  <c r="H6" i="1"/>
  <c r="H78" i="1"/>
  <c r="H38" i="1"/>
  <c r="I38" i="1"/>
  <c r="H73" i="1"/>
  <c r="H57" i="1"/>
  <c r="H45" i="1"/>
  <c r="I45" i="1" s="1"/>
  <c r="F17" i="1"/>
  <c r="E17" i="1"/>
  <c r="H81" i="1"/>
  <c r="H76" i="1"/>
  <c r="H21" i="1"/>
  <c r="D17" i="1"/>
  <c r="C17" i="1"/>
  <c r="H84" i="1"/>
  <c r="H50" i="1"/>
  <c r="H66" i="1"/>
  <c r="H61" i="1"/>
  <c r="H77" i="1"/>
  <c r="H72" i="1"/>
  <c r="H70" i="1"/>
  <c r="H63" i="1"/>
  <c r="E90" i="1"/>
  <c r="E91" i="1" s="1"/>
  <c r="D90" i="1"/>
  <c r="D93" i="1" s="1"/>
  <c r="D94" i="1" s="1"/>
  <c r="H52" i="1"/>
  <c r="H67" i="1"/>
  <c r="H89" i="1"/>
  <c r="H88" i="1"/>
  <c r="H87" i="1"/>
  <c r="I87" i="1" s="1"/>
  <c r="H86" i="1"/>
  <c r="H85" i="1"/>
  <c r="I85" i="1"/>
  <c r="H83" i="1"/>
  <c r="H82" i="1"/>
  <c r="H80" i="1"/>
  <c r="H79" i="1"/>
  <c r="H75" i="1"/>
  <c r="H71" i="1"/>
  <c r="H69" i="1"/>
  <c r="I69" i="1" s="1"/>
  <c r="H68" i="1"/>
  <c r="H65" i="1"/>
  <c r="I65" i="1"/>
  <c r="H64" i="1"/>
  <c r="I64" i="1"/>
  <c r="H62" i="1"/>
  <c r="H60" i="1"/>
  <c r="H59" i="1"/>
  <c r="H58" i="1"/>
  <c r="H56" i="1"/>
  <c r="I56" i="1"/>
  <c r="H55" i="1"/>
  <c r="I55" i="1"/>
  <c r="H53" i="1"/>
  <c r="H49" i="1"/>
  <c r="H48" i="1"/>
  <c r="I48" i="1"/>
  <c r="H47" i="1"/>
  <c r="I47" i="1"/>
  <c r="H46" i="1"/>
  <c r="I46" i="1" s="1"/>
  <c r="H44" i="1"/>
  <c r="I44" i="1" s="1"/>
  <c r="H37" i="1"/>
  <c r="I37" i="1" s="1"/>
  <c r="H36" i="1"/>
  <c r="H35" i="1"/>
  <c r="I35" i="1" s="1"/>
  <c r="H34" i="1"/>
  <c r="I34" i="1"/>
  <c r="H33" i="1"/>
  <c r="I33" i="1" s="1"/>
  <c r="H31" i="1"/>
  <c r="I31" i="1" s="1"/>
  <c r="H30" i="1"/>
  <c r="I30" i="1" s="1"/>
  <c r="H29" i="1"/>
  <c r="H28" i="1"/>
  <c r="H27" i="1"/>
  <c r="H26" i="1"/>
  <c r="C90" i="1"/>
  <c r="H20" i="1"/>
  <c r="H24" i="1"/>
  <c r="H23" i="1"/>
  <c r="I23" i="1" s="1"/>
  <c r="H22" i="1"/>
  <c r="H19" i="1"/>
  <c r="I19" i="1" s="1"/>
  <c r="G93" i="1"/>
  <c r="G94" i="1" s="1"/>
  <c r="D91" i="1" l="1"/>
  <c r="I91" i="1" s="1"/>
  <c r="F93" i="1"/>
  <c r="F94" i="1" s="1"/>
  <c r="H17" i="1"/>
  <c r="F91" i="1"/>
  <c r="E93" i="1"/>
  <c r="E94" i="1" s="1"/>
  <c r="H90" i="1"/>
  <c r="C91" i="1"/>
  <c r="C93" i="1"/>
  <c r="C94" i="1" s="1"/>
  <c r="H93" i="1" l="1"/>
  <c r="H94" i="1" s="1"/>
  <c r="H91" i="1"/>
</calcChain>
</file>

<file path=xl/sharedStrings.xml><?xml version="1.0" encoding="utf-8"?>
<sst xmlns="http://schemas.openxmlformats.org/spreadsheetml/2006/main" count="103" uniqueCount="97">
  <si>
    <t>Longevity</t>
  </si>
  <si>
    <t>Lump Sum Termination</t>
  </si>
  <si>
    <t>Travel-InState Incident</t>
  </si>
  <si>
    <t>Travel-In State Meals</t>
  </si>
  <si>
    <t>Travel-Hotel Occ.Tax</t>
  </si>
  <si>
    <t>Membership Fees</t>
  </si>
  <si>
    <t>Prof Serv-Other</t>
  </si>
  <si>
    <t>Maint &amp; Repairs</t>
  </si>
  <si>
    <t>Freight Delivery</t>
  </si>
  <si>
    <t>Postal Services</t>
  </si>
  <si>
    <t>Consumables</t>
  </si>
  <si>
    <t>Interest on Late Pmts</t>
  </si>
  <si>
    <t>Travel-In State Mileage</t>
  </si>
  <si>
    <t>Employee Bonds</t>
  </si>
  <si>
    <t xml:space="preserve">   Licensing</t>
  </si>
  <si>
    <t>Expenditures</t>
  </si>
  <si>
    <t xml:space="preserve">      Totals</t>
  </si>
  <si>
    <t>Program</t>
  </si>
  <si>
    <t>Total Expense</t>
  </si>
  <si>
    <t>Sal-Full Time Class</t>
  </si>
  <si>
    <t xml:space="preserve"> </t>
  </si>
  <si>
    <t>Telecomm-Cap Compl</t>
  </si>
  <si>
    <t>Reg Fees Empl Trng</t>
  </si>
  <si>
    <t>Appropiations - GR</t>
  </si>
  <si>
    <t>Data Processing Svcs</t>
  </si>
  <si>
    <t>Purc. Contracted Svc</t>
  </si>
  <si>
    <t>Cap. Cplx. Transfers</t>
  </si>
  <si>
    <t>Bd Member Meals</t>
  </si>
  <si>
    <t>Total Receipts</t>
  </si>
  <si>
    <t>SORM Pmt</t>
  </si>
  <si>
    <t>Benefit Repl Pay</t>
  </si>
  <si>
    <t>Furn &amp; Equip-expensed</t>
  </si>
  <si>
    <t>Unemployment</t>
  </si>
  <si>
    <t>Printing Forms/Bus Cds</t>
  </si>
  <si>
    <t>Rental - Equipment</t>
  </si>
  <si>
    <t>Elec Comm - Internet</t>
  </si>
  <si>
    <t>Travel-In St-Pub Trans</t>
  </si>
  <si>
    <t>Pers. Prop. Repair-Comp</t>
  </si>
  <si>
    <t>Percent of Budget Spent</t>
  </si>
  <si>
    <t>Percent of Budget Remaining</t>
  </si>
  <si>
    <t>TexasOnline</t>
  </si>
  <si>
    <t>Telcom Parts/ Supplies</t>
  </si>
  <si>
    <t>Travel-In State Non-Overnight</t>
  </si>
  <si>
    <t>Excess Collected Revenue</t>
  </si>
  <si>
    <t>Payroll Health Insurance 1%</t>
  </si>
  <si>
    <t>Additional Payroll Ret. Cont.</t>
  </si>
  <si>
    <t>Operating Budget</t>
  </si>
  <si>
    <t>Enforcement</t>
  </si>
  <si>
    <t>Sal-Part Time Class</t>
  </si>
  <si>
    <t>Insurance Premiums</t>
  </si>
  <si>
    <t>Rental-Storage/Space</t>
  </si>
  <si>
    <t>Rental of Motor Vehicles</t>
  </si>
  <si>
    <t>Appropriation Transfers Out (HPC)</t>
  </si>
  <si>
    <t>Employee Retirement Cont.</t>
  </si>
  <si>
    <t>Texas Beahvioral Health Executive Council</t>
  </si>
  <si>
    <t>Texas.gov Subscription fees</t>
  </si>
  <si>
    <t>eStrategy Exam Revenue</t>
  </si>
  <si>
    <t>eStrategy Exams</t>
  </si>
  <si>
    <t>eStrategy Exam Credit Card fees</t>
  </si>
  <si>
    <t>Indirect</t>
  </si>
  <si>
    <t>DataCenter Costs</t>
  </si>
  <si>
    <t>Subscriptions</t>
  </si>
  <si>
    <t>Computer Parts-expensed</t>
  </si>
  <si>
    <t>Pers. Prop. Comp Equip - controlled</t>
  </si>
  <si>
    <t>Pers. Prop. Comp Equip - expensed</t>
  </si>
  <si>
    <t>eStrategy Exam Appropriation Receipts</t>
  </si>
  <si>
    <t>IT Services</t>
  </si>
  <si>
    <t>Investigation Expenses</t>
  </si>
  <si>
    <t>Fees and Other Charges</t>
  </si>
  <si>
    <t>Waste Disposal/Shredding</t>
  </si>
  <si>
    <t>Lapsed Funds</t>
  </si>
  <si>
    <t>One Time Merit Increase</t>
  </si>
  <si>
    <t>Intangible - Computer Software</t>
  </si>
  <si>
    <t>Telecomm-Long Distance</t>
  </si>
  <si>
    <t>Travel-Hotel Occ.Tax-Galveston</t>
  </si>
  <si>
    <t>Legal Services - SOAH</t>
  </si>
  <si>
    <t>Pers. Prop. - Maint</t>
  </si>
  <si>
    <t>Pers. Prop. - Books/Ref Mat.</t>
  </si>
  <si>
    <t>Datacenter</t>
  </si>
  <si>
    <t>Termination - Death Benefit</t>
  </si>
  <si>
    <t>Travel - OOS Meals/Lodging</t>
  </si>
  <si>
    <t>Travel - OOS-Public Trans</t>
  </si>
  <si>
    <t>Travel - OOS Incidental</t>
  </si>
  <si>
    <t>Travel - OOS Actual Expense</t>
  </si>
  <si>
    <t>Awards</t>
  </si>
  <si>
    <t>Travel - OOS Board Member Meals</t>
  </si>
  <si>
    <t>Pers. Prop. - Equipment</t>
  </si>
  <si>
    <t>Cash Available (Encumbrances)</t>
  </si>
  <si>
    <t>Appropriation Transfers In (Salary Adjustments)</t>
  </si>
  <si>
    <t>Travel-In State Actual Overnight</t>
  </si>
  <si>
    <t>Court Costs</t>
  </si>
  <si>
    <t>Interagency Transfers out</t>
  </si>
  <si>
    <t>Interagency Transfers in</t>
  </si>
  <si>
    <t>Appropriation Transfers Out (DCS)</t>
  </si>
  <si>
    <t>Percent of FY 2025 Remaining</t>
  </si>
  <si>
    <t>As of May 31, 2025</t>
  </si>
  <si>
    <t>Travel-In State Twin Engine Aircraft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</si>
</sst>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0" fillId="0" borderId="0" xfId="0" applyBorder="1"/>
    <xf numFmtId="44" fontId="0" fillId="0" borderId="0" xfId="1" applyFont="1" applyBorder="1"/>
    <xf numFmtId="44" fontId="0" fillId="0" borderId="0" xfId="0" applyNumberFormat="1"/>
    <xf numFmtId="0" fontId="2" fillId="0" borderId="0" xfId="0" applyFont="1" applyBorder="1"/>
    <xf numFmtId="44" fontId="0" fillId="0" borderId="0" xfId="0" applyNumberFormat="1" applyBorder="1"/>
    <xf numFmtId="3" fontId="0" fillId="0" borderId="0" xfId="0" applyNumberFormat="1"/>
    <xf numFmtId="3" fontId="0" fillId="0" borderId="0" xfId="0" applyNumberFormat="1" applyBorder="1"/>
    <xf numFmtId="3" fontId="0" fillId="0" borderId="0" xfId="0" applyNumberFormat="1" applyAlignment="1">
      <alignment horizontal="center"/>
    </xf>
    <xf numFmtId="0" fontId="0" fillId="0" borderId="4" xfId="0" applyBorder="1"/>
    <xf numFmtId="44" fontId="2" fillId="0" borderId="4" xfId="1" applyFont="1" applyBorder="1" applyAlignment="1"/>
    <xf numFmtId="0" fontId="3" fillId="0" borderId="0" xfId="0" applyFont="1"/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/>
    <xf numFmtId="3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3" fillId="0" borderId="6" xfId="0" applyFont="1" applyBorder="1"/>
    <xf numFmtId="3" fontId="4" fillId="0" borderId="1" xfId="1" applyNumberFormat="1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Border="1"/>
    <xf numFmtId="3" fontId="3" fillId="0" borderId="1" xfId="0" applyNumberFormat="1" applyFont="1" applyBorder="1"/>
    <xf numFmtId="0" fontId="5" fillId="0" borderId="0" xfId="0" applyFont="1"/>
    <xf numFmtId="9" fontId="5" fillId="0" borderId="1" xfId="0" applyNumberFormat="1" applyFont="1" applyBorder="1"/>
    <xf numFmtId="0" fontId="5" fillId="0" borderId="0" xfId="0" applyFont="1" applyBorder="1"/>
    <xf numFmtId="3" fontId="5" fillId="0" borderId="0" xfId="0" applyNumberFormat="1" applyFont="1" applyBorder="1"/>
    <xf numFmtId="9" fontId="5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7"/>
  <sheetViews>
    <sheetView tabSelected="1" zoomScale="75" zoomScaleNormal="75" zoomScaleSheetLayoutView="100" workbookViewId="0">
      <selection activeCell="E87" sqref="E87"/>
    </sheetView>
  </sheetViews>
  <sheetFormatPr defaultRowHeight="12.75" x14ac:dyDescent="0.2"/>
  <cols>
    <col min="1" max="1" width="15.7109375" customWidth="1"/>
    <col min="2" max="2" width="46.28515625" bestFit="1" customWidth="1"/>
    <col min="3" max="3" width="14.140625" style="7" customWidth="1"/>
    <col min="4" max="5" width="14" style="7" customWidth="1"/>
    <col min="6" max="7" width="13.42578125" style="7" customWidth="1"/>
    <col min="8" max="8" width="14.5703125" style="9" customWidth="1"/>
    <col min="9" max="9" width="5.28515625" hidden="1" customWidth="1"/>
    <col min="10" max="10" width="11.85546875" customWidth="1"/>
    <col min="11" max="11" width="12.140625" customWidth="1"/>
    <col min="12" max="12" width="12.7109375" customWidth="1"/>
    <col min="13" max="13" width="12.85546875" customWidth="1"/>
    <col min="14" max="14" width="11.85546875" customWidth="1"/>
  </cols>
  <sheetData>
    <row r="1" spans="1:34" ht="18" x14ac:dyDescent="0.25">
      <c r="A1" s="12" t="s">
        <v>54</v>
      </c>
      <c r="B1" s="12"/>
      <c r="C1" s="13"/>
      <c r="D1" s="13"/>
      <c r="E1" s="13"/>
      <c r="F1" s="13"/>
      <c r="G1" s="13"/>
      <c r="H1" s="14"/>
    </row>
    <row r="2" spans="1:34" ht="18" x14ac:dyDescent="0.25">
      <c r="A2" s="12" t="s">
        <v>46</v>
      </c>
      <c r="B2" s="12"/>
      <c r="C2" s="13"/>
      <c r="D2" s="13"/>
      <c r="E2" s="13"/>
      <c r="F2" s="13"/>
      <c r="G2" s="13"/>
      <c r="H2" s="14"/>
    </row>
    <row r="3" spans="1:34" ht="18" x14ac:dyDescent="0.25">
      <c r="A3" s="12" t="s">
        <v>95</v>
      </c>
      <c r="B3" s="12"/>
      <c r="C3" s="13"/>
      <c r="D3" s="13"/>
      <c r="E3" s="13"/>
      <c r="F3" s="13"/>
      <c r="G3" s="13"/>
      <c r="H3" s="14"/>
    </row>
    <row r="4" spans="1:34" ht="18" x14ac:dyDescent="0.25">
      <c r="A4" s="12"/>
      <c r="B4" s="12"/>
      <c r="C4" s="13"/>
      <c r="D4" s="13"/>
      <c r="E4" s="13"/>
      <c r="F4" s="13"/>
      <c r="G4" s="13"/>
      <c r="H4" s="14"/>
    </row>
    <row r="5" spans="1:34" ht="18" x14ac:dyDescent="0.25">
      <c r="A5" s="15" t="s">
        <v>17</v>
      </c>
      <c r="B5" s="16"/>
      <c r="C5" s="17" t="s">
        <v>14</v>
      </c>
      <c r="D5" s="17" t="s">
        <v>47</v>
      </c>
      <c r="E5" s="17" t="s">
        <v>59</v>
      </c>
      <c r="F5" s="17" t="s">
        <v>40</v>
      </c>
      <c r="G5" s="17" t="s">
        <v>78</v>
      </c>
      <c r="H5" s="18" t="s">
        <v>16</v>
      </c>
      <c r="J5" s="2"/>
      <c r="K5" s="2"/>
      <c r="L5" s="2"/>
      <c r="M5" s="2"/>
      <c r="N5" s="2"/>
    </row>
    <row r="6" spans="1:34" ht="18" x14ac:dyDescent="0.25">
      <c r="A6" s="15" t="s">
        <v>23</v>
      </c>
      <c r="B6" s="16"/>
      <c r="C6" s="19">
        <v>1794196</v>
      </c>
      <c r="D6" s="19">
        <v>1981143</v>
      </c>
      <c r="E6" s="19">
        <v>45790</v>
      </c>
      <c r="F6" s="19">
        <v>136000</v>
      </c>
      <c r="G6" s="19"/>
      <c r="H6" s="19">
        <f>SUM(C6:G6)</f>
        <v>3957129</v>
      </c>
      <c r="J6" s="2"/>
      <c r="K6" s="5"/>
      <c r="L6" s="2"/>
      <c r="M6" s="2"/>
      <c r="N6" s="2"/>
    </row>
    <row r="7" spans="1:34" ht="18" x14ac:dyDescent="0.25">
      <c r="A7" s="15" t="s">
        <v>43</v>
      </c>
      <c r="B7" s="16"/>
      <c r="C7" s="19">
        <v>126886</v>
      </c>
      <c r="D7" s="19">
        <v>9722.76</v>
      </c>
      <c r="E7" s="19"/>
      <c r="F7" s="19">
        <v>11627</v>
      </c>
      <c r="G7" s="19"/>
      <c r="H7" s="19">
        <f t="shared" ref="H7:H17" si="0">SUM(C7:G7)</f>
        <v>148235.76</v>
      </c>
      <c r="J7" s="2"/>
      <c r="K7" s="5"/>
      <c r="L7" s="2"/>
      <c r="M7" s="2"/>
      <c r="N7" s="2"/>
    </row>
    <row r="8" spans="1:34" ht="18" x14ac:dyDescent="0.25">
      <c r="A8" s="15" t="s">
        <v>52</v>
      </c>
      <c r="B8" s="16"/>
      <c r="C8" s="20">
        <v>210111.72</v>
      </c>
      <c r="D8" s="19">
        <v>193949.28</v>
      </c>
      <c r="E8" s="19"/>
      <c r="F8" s="19"/>
      <c r="G8" s="19"/>
      <c r="H8" s="19">
        <f t="shared" si="0"/>
        <v>404061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ht="18" x14ac:dyDescent="0.25">
      <c r="A9" s="15" t="s">
        <v>93</v>
      </c>
      <c r="B9" s="16"/>
      <c r="C9" s="20">
        <v>-19731</v>
      </c>
      <c r="D9" s="19">
        <v>-19730</v>
      </c>
      <c r="E9" s="19"/>
      <c r="F9" s="19"/>
      <c r="G9" s="19"/>
      <c r="H9" s="19">
        <f t="shared" si="0"/>
        <v>-39461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18" x14ac:dyDescent="0.25">
      <c r="A10" s="15" t="s">
        <v>91</v>
      </c>
      <c r="B10" s="16"/>
      <c r="C10" s="20">
        <v>-137096</v>
      </c>
      <c r="D10" s="19">
        <v>-137096</v>
      </c>
      <c r="E10" s="19"/>
      <c r="F10" s="19"/>
      <c r="G10" s="19"/>
      <c r="H10" s="19">
        <f t="shared" si="0"/>
        <v>-274192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8" x14ac:dyDescent="0.25">
      <c r="A11" s="15" t="s">
        <v>92</v>
      </c>
      <c r="B11" s="16"/>
      <c r="C11" s="20"/>
      <c r="D11" s="19"/>
      <c r="E11" s="19"/>
      <c r="F11" s="19"/>
      <c r="G11" s="19">
        <v>39461</v>
      </c>
      <c r="H11" s="19">
        <f t="shared" si="0"/>
        <v>39461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8" x14ac:dyDescent="0.25">
      <c r="A12" s="15" t="s">
        <v>88</v>
      </c>
      <c r="B12" s="16"/>
      <c r="C12" s="19"/>
      <c r="D12" s="19"/>
      <c r="E12" s="19"/>
      <c r="F12" s="19"/>
      <c r="G12" s="19"/>
      <c r="H12" s="19">
        <f t="shared" si="0"/>
        <v>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8" x14ac:dyDescent="0.25">
      <c r="A13" s="21" t="s">
        <v>56</v>
      </c>
      <c r="B13" s="22"/>
      <c r="C13" s="19">
        <v>666866.56000000006</v>
      </c>
      <c r="D13" s="19"/>
      <c r="E13" s="19"/>
      <c r="F13" s="19">
        <v>22925.439999999999</v>
      </c>
      <c r="G13" s="19"/>
      <c r="H13" s="19">
        <f t="shared" si="0"/>
        <v>689792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8" x14ac:dyDescent="0.25">
      <c r="A14" s="21" t="s">
        <v>65</v>
      </c>
      <c r="B14" s="22"/>
      <c r="C14" s="19">
        <v>101440</v>
      </c>
      <c r="D14" s="19"/>
      <c r="E14" s="19"/>
      <c r="F14" s="19"/>
      <c r="G14" s="19"/>
      <c r="H14" s="19">
        <f t="shared" si="0"/>
        <v>101440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8" x14ac:dyDescent="0.25">
      <c r="A15" s="21" t="s">
        <v>70</v>
      </c>
      <c r="B15" s="22"/>
      <c r="C15" s="19"/>
      <c r="D15" s="19"/>
      <c r="E15" s="19"/>
      <c r="F15" s="19"/>
      <c r="G15" s="19"/>
      <c r="H15" s="19">
        <f t="shared" si="0"/>
        <v>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8" x14ac:dyDescent="0.25">
      <c r="A16" s="21"/>
      <c r="B16" s="22"/>
      <c r="C16" s="19"/>
      <c r="D16" s="19"/>
      <c r="E16" s="19"/>
      <c r="F16" s="19"/>
      <c r="G16" s="19"/>
      <c r="H16" s="19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16" ht="18" x14ac:dyDescent="0.25">
      <c r="A17" s="21" t="s">
        <v>28</v>
      </c>
      <c r="B17" s="23"/>
      <c r="C17" s="24">
        <f>SUM(C6:C15)</f>
        <v>2742673.2800000003</v>
      </c>
      <c r="D17" s="24">
        <f>SUM(D6:D15)</f>
        <v>2027989.04</v>
      </c>
      <c r="E17" s="24">
        <f>SUM(E6:E15)</f>
        <v>45790</v>
      </c>
      <c r="F17" s="24">
        <f>SUM(F6:F15)</f>
        <v>170552.44</v>
      </c>
      <c r="G17" s="24">
        <f>SUM(G6:G15)</f>
        <v>39461</v>
      </c>
      <c r="H17" s="19">
        <f t="shared" si="0"/>
        <v>5026465.7600000007</v>
      </c>
      <c r="J17" s="2"/>
      <c r="K17" s="2"/>
      <c r="L17" s="2"/>
      <c r="M17" s="2"/>
      <c r="N17" s="2"/>
    </row>
    <row r="18" spans="1:16" s="1" customFormat="1" ht="18" x14ac:dyDescent="0.25">
      <c r="A18" s="25" t="s">
        <v>15</v>
      </c>
      <c r="B18" s="15"/>
      <c r="C18" s="17"/>
      <c r="D18" s="17"/>
      <c r="E18" s="17"/>
      <c r="F18" s="17"/>
      <c r="G18" s="17"/>
      <c r="H18" s="17"/>
      <c r="J18" s="5"/>
      <c r="K18" s="5"/>
      <c r="L18" s="5"/>
      <c r="M18" s="5"/>
      <c r="N18" s="5"/>
    </row>
    <row r="19" spans="1:16" ht="18" x14ac:dyDescent="0.25">
      <c r="A19" s="26">
        <v>7002</v>
      </c>
      <c r="B19" s="27" t="s">
        <v>19</v>
      </c>
      <c r="C19" s="19">
        <v>1316169.1299999999</v>
      </c>
      <c r="D19" s="19">
        <v>1281974.48</v>
      </c>
      <c r="E19" s="19"/>
      <c r="F19" s="19"/>
      <c r="G19" s="19"/>
      <c r="H19" s="19">
        <f t="shared" ref="H19:H89" si="1">SUM(C19:F19)*-1</f>
        <v>-2598143.61</v>
      </c>
      <c r="I19" s="4">
        <f>SUM(C19:H19)</f>
        <v>0</v>
      </c>
      <c r="J19" s="2"/>
      <c r="K19" s="2"/>
      <c r="L19" s="2"/>
      <c r="M19" s="2"/>
      <c r="N19" s="2"/>
      <c r="P19" s="2"/>
    </row>
    <row r="20" spans="1:16" ht="18" x14ac:dyDescent="0.25">
      <c r="A20" s="26">
        <v>7003</v>
      </c>
      <c r="B20" s="27" t="s">
        <v>48</v>
      </c>
      <c r="C20" s="19"/>
      <c r="D20" s="19"/>
      <c r="E20" s="19"/>
      <c r="F20" s="19"/>
      <c r="G20" s="19"/>
      <c r="H20" s="19">
        <f t="shared" si="1"/>
        <v>0</v>
      </c>
      <c r="I20" s="4"/>
      <c r="J20" s="2"/>
      <c r="K20" s="2"/>
      <c r="L20" s="2"/>
      <c r="M20" s="2"/>
      <c r="N20" s="2"/>
      <c r="P20" s="2"/>
    </row>
    <row r="21" spans="1:16" ht="18" x14ac:dyDescent="0.25">
      <c r="A21" s="26">
        <v>7017</v>
      </c>
      <c r="B21" s="27" t="s">
        <v>71</v>
      </c>
      <c r="C21" s="19">
        <v>4000</v>
      </c>
      <c r="D21" s="19">
        <v>4000</v>
      </c>
      <c r="E21" s="19"/>
      <c r="F21" s="19"/>
      <c r="G21" s="19"/>
      <c r="H21" s="19">
        <f t="shared" si="1"/>
        <v>-8000</v>
      </c>
      <c r="I21" s="4"/>
      <c r="J21" s="2"/>
      <c r="K21" s="2"/>
      <c r="L21" s="2"/>
      <c r="M21" s="2"/>
      <c r="N21" s="2"/>
      <c r="P21" s="2"/>
    </row>
    <row r="22" spans="1:16" ht="18" x14ac:dyDescent="0.25">
      <c r="A22" s="26">
        <v>7022</v>
      </c>
      <c r="B22" s="27" t="s">
        <v>0</v>
      </c>
      <c r="C22" s="19">
        <v>18430.04</v>
      </c>
      <c r="D22" s="19">
        <v>15809.96</v>
      </c>
      <c r="E22" s="19"/>
      <c r="F22" s="19"/>
      <c r="G22" s="19"/>
      <c r="H22" s="19">
        <f t="shared" si="1"/>
        <v>-34240</v>
      </c>
      <c r="J22" s="2"/>
      <c r="K22" s="2"/>
      <c r="L22" s="2"/>
      <c r="M22" s="2"/>
      <c r="N22" s="2"/>
    </row>
    <row r="23" spans="1:16" ht="18" hidden="1" x14ac:dyDescent="0.25">
      <c r="A23" s="26">
        <v>7023</v>
      </c>
      <c r="B23" s="27" t="s">
        <v>1</v>
      </c>
      <c r="C23" s="19"/>
      <c r="D23" s="19"/>
      <c r="E23" s="19"/>
      <c r="F23" s="19"/>
      <c r="G23" s="19"/>
      <c r="H23" s="19">
        <f t="shared" si="1"/>
        <v>0</v>
      </c>
      <c r="I23" s="4">
        <f>SUM(C23:H23)</f>
        <v>0</v>
      </c>
      <c r="J23" s="2"/>
      <c r="K23" s="2"/>
      <c r="L23" s="2"/>
      <c r="M23" s="2"/>
      <c r="N23" s="2"/>
    </row>
    <row r="24" spans="1:16" ht="18" x14ac:dyDescent="0.25">
      <c r="A24" s="26">
        <v>7023</v>
      </c>
      <c r="B24" s="27" t="s">
        <v>1</v>
      </c>
      <c r="C24" s="19">
        <v>12799.8</v>
      </c>
      <c r="D24" s="19">
        <v>1281.32</v>
      </c>
      <c r="E24" s="19"/>
      <c r="F24" s="19"/>
      <c r="G24" s="19"/>
      <c r="H24" s="19">
        <f t="shared" si="1"/>
        <v>-14081.119999999999</v>
      </c>
      <c r="I24" s="4"/>
      <c r="J24" s="2"/>
      <c r="K24" s="2"/>
      <c r="L24" s="2"/>
      <c r="M24" s="2"/>
      <c r="N24" s="2"/>
    </row>
    <row r="25" spans="1:16" ht="18" x14ac:dyDescent="0.25">
      <c r="A25" s="26">
        <v>7024</v>
      </c>
      <c r="B25" s="27" t="s">
        <v>79</v>
      </c>
      <c r="C25" s="19"/>
      <c r="D25" s="19"/>
      <c r="E25" s="19"/>
      <c r="F25" s="19"/>
      <c r="G25" s="19"/>
      <c r="H25" s="19">
        <f t="shared" si="1"/>
        <v>0</v>
      </c>
      <c r="I25" s="4"/>
      <c r="J25" s="2"/>
      <c r="K25" s="2"/>
      <c r="L25" s="2"/>
      <c r="M25" s="2"/>
      <c r="N25" s="2"/>
    </row>
    <row r="26" spans="1:16" ht="18" x14ac:dyDescent="0.25">
      <c r="A26" s="26">
        <v>7033</v>
      </c>
      <c r="B26" s="27" t="s">
        <v>53</v>
      </c>
      <c r="C26" s="19">
        <v>14846.77</v>
      </c>
      <c r="D26" s="19">
        <v>14573</v>
      </c>
      <c r="E26" s="19"/>
      <c r="F26" s="19"/>
      <c r="G26" s="19"/>
      <c r="H26" s="19">
        <f t="shared" si="1"/>
        <v>-29419.77</v>
      </c>
      <c r="J26" s="2"/>
      <c r="K26" s="2"/>
      <c r="L26" s="2"/>
      <c r="M26" s="2"/>
      <c r="N26" s="2"/>
    </row>
    <row r="27" spans="1:16" ht="18" x14ac:dyDescent="0.25">
      <c r="A27" s="26">
        <v>7040</v>
      </c>
      <c r="B27" s="27" t="s">
        <v>45</v>
      </c>
      <c r="C27" s="19">
        <v>6580.99</v>
      </c>
      <c r="D27" s="19">
        <v>6409.86</v>
      </c>
      <c r="E27" s="19"/>
      <c r="F27" s="19"/>
      <c r="G27" s="19"/>
      <c r="H27" s="19">
        <f t="shared" si="1"/>
        <v>-12990.849999999999</v>
      </c>
      <c r="J27" s="2"/>
      <c r="K27" s="2"/>
      <c r="L27" s="2"/>
      <c r="M27" s="2"/>
      <c r="N27" s="2"/>
    </row>
    <row r="28" spans="1:16" ht="18" x14ac:dyDescent="0.25">
      <c r="A28" s="26">
        <v>7042</v>
      </c>
      <c r="B28" s="27" t="s">
        <v>44</v>
      </c>
      <c r="C28" s="19">
        <v>11836.53</v>
      </c>
      <c r="D28" s="19">
        <v>11035.98</v>
      </c>
      <c r="E28" s="19"/>
      <c r="F28" s="19"/>
      <c r="G28" s="19"/>
      <c r="H28" s="19">
        <f t="shared" si="1"/>
        <v>-22872.510000000002</v>
      </c>
      <c r="J28" s="2"/>
      <c r="K28" s="2"/>
      <c r="L28" s="2"/>
      <c r="M28" s="2"/>
      <c r="N28" s="2"/>
    </row>
    <row r="29" spans="1:16" ht="18" x14ac:dyDescent="0.25">
      <c r="A29" s="26">
        <v>7050</v>
      </c>
      <c r="B29" s="27" t="s">
        <v>30</v>
      </c>
      <c r="C29" s="19"/>
      <c r="D29" s="19"/>
      <c r="E29" s="19"/>
      <c r="F29" s="19"/>
      <c r="G29" s="19"/>
      <c r="H29" s="19">
        <f t="shared" si="1"/>
        <v>0</v>
      </c>
      <c r="J29" s="2"/>
      <c r="K29" s="2"/>
      <c r="L29" s="2"/>
      <c r="M29" s="2"/>
      <c r="N29" s="2"/>
    </row>
    <row r="30" spans="1:16" ht="18" x14ac:dyDescent="0.25">
      <c r="A30" s="26">
        <v>7101</v>
      </c>
      <c r="B30" s="27" t="s">
        <v>36</v>
      </c>
      <c r="C30" s="19">
        <v>3103.01</v>
      </c>
      <c r="D30" s="19">
        <v>3102.93</v>
      </c>
      <c r="E30" s="19"/>
      <c r="F30" s="19"/>
      <c r="G30" s="19"/>
      <c r="H30" s="19">
        <f t="shared" si="1"/>
        <v>-6205.9400000000005</v>
      </c>
      <c r="I30" s="4">
        <f>SUM(C30:H30)</f>
        <v>0</v>
      </c>
      <c r="J30" s="2"/>
      <c r="K30" s="2"/>
      <c r="L30" s="2"/>
      <c r="M30" s="2"/>
      <c r="N30" s="2"/>
    </row>
    <row r="31" spans="1:16" ht="18" x14ac:dyDescent="0.25">
      <c r="A31" s="26">
        <v>7102</v>
      </c>
      <c r="B31" s="27" t="s">
        <v>12</v>
      </c>
      <c r="C31" s="19">
        <v>2219.5300000000002</v>
      </c>
      <c r="D31" s="19">
        <v>2219.46</v>
      </c>
      <c r="E31" s="19"/>
      <c r="F31" s="19"/>
      <c r="G31" s="19"/>
      <c r="H31" s="19">
        <f t="shared" si="1"/>
        <v>-4438.99</v>
      </c>
      <c r="I31" s="4">
        <f>SUM(C31:H31)</f>
        <v>0</v>
      </c>
      <c r="J31" s="2"/>
      <c r="K31" s="2"/>
      <c r="L31" s="2"/>
      <c r="M31" s="2"/>
      <c r="N31" s="2"/>
    </row>
    <row r="32" spans="1:16" ht="18" x14ac:dyDescent="0.25">
      <c r="A32" s="26">
        <v>7104</v>
      </c>
      <c r="B32" s="27" t="s">
        <v>89</v>
      </c>
      <c r="C32" s="19">
        <v>1552.57</v>
      </c>
      <c r="D32" s="19">
        <v>1552.55</v>
      </c>
      <c r="E32" s="19"/>
      <c r="F32" s="19"/>
      <c r="G32" s="19"/>
      <c r="H32" s="19">
        <f t="shared" si="1"/>
        <v>-3105.12</v>
      </c>
      <c r="I32" s="4"/>
      <c r="J32" s="2"/>
      <c r="K32" s="2"/>
      <c r="L32" s="2"/>
      <c r="M32" s="2"/>
      <c r="N32" s="2"/>
    </row>
    <row r="33" spans="1:14" ht="18" x14ac:dyDescent="0.25">
      <c r="A33" s="26">
        <v>7105</v>
      </c>
      <c r="B33" s="27" t="s">
        <v>2</v>
      </c>
      <c r="C33" s="19">
        <v>1822.69</v>
      </c>
      <c r="D33" s="19">
        <v>1822.43</v>
      </c>
      <c r="E33" s="19"/>
      <c r="F33" s="19"/>
      <c r="G33" s="19"/>
      <c r="H33" s="19">
        <f t="shared" si="1"/>
        <v>-3645.12</v>
      </c>
      <c r="I33" s="4">
        <f>SUM(C33:H33)</f>
        <v>0</v>
      </c>
      <c r="J33" s="2"/>
      <c r="K33" s="2"/>
      <c r="L33" s="2"/>
      <c r="M33" s="2"/>
      <c r="N33" s="2"/>
    </row>
    <row r="34" spans="1:14" ht="18" x14ac:dyDescent="0.25">
      <c r="A34" s="26">
        <v>7106</v>
      </c>
      <c r="B34" s="27" t="s">
        <v>3</v>
      </c>
      <c r="C34" s="19">
        <v>1247.74</v>
      </c>
      <c r="D34" s="19">
        <v>1247.73</v>
      </c>
      <c r="E34" s="19"/>
      <c r="F34" s="19"/>
      <c r="G34" s="19"/>
      <c r="H34" s="19">
        <f t="shared" si="1"/>
        <v>-2495.4700000000003</v>
      </c>
      <c r="I34" s="4">
        <f>SUM(C34:H34)</f>
        <v>0</v>
      </c>
      <c r="J34" s="2"/>
      <c r="K34" s="2"/>
      <c r="L34" s="2"/>
      <c r="M34" s="2"/>
      <c r="N34" s="2"/>
    </row>
    <row r="35" spans="1:14" ht="18" x14ac:dyDescent="0.25">
      <c r="A35" s="26">
        <v>7107</v>
      </c>
      <c r="B35" s="27" t="s">
        <v>42</v>
      </c>
      <c r="C35" s="19">
        <v>18</v>
      </c>
      <c r="D35" s="19">
        <v>18</v>
      </c>
      <c r="E35" s="19"/>
      <c r="F35" s="19"/>
      <c r="G35" s="19"/>
      <c r="H35" s="19">
        <f t="shared" si="1"/>
        <v>-36</v>
      </c>
      <c r="I35" s="4">
        <f>SUM(C35:H35)</f>
        <v>0</v>
      </c>
      <c r="J35" s="2"/>
      <c r="K35" s="2"/>
      <c r="L35" s="2"/>
      <c r="M35" s="2"/>
      <c r="N35" s="2"/>
    </row>
    <row r="36" spans="1:14" ht="18" x14ac:dyDescent="0.25">
      <c r="A36" s="26">
        <v>7108</v>
      </c>
      <c r="B36" s="27" t="s">
        <v>3</v>
      </c>
      <c r="C36" s="19">
        <v>50.98</v>
      </c>
      <c r="D36" s="19">
        <v>50.97</v>
      </c>
      <c r="E36" s="19"/>
      <c r="F36" s="19"/>
      <c r="G36" s="19"/>
      <c r="H36" s="19">
        <f t="shared" si="1"/>
        <v>-101.94999999999999</v>
      </c>
      <c r="I36" s="4"/>
      <c r="J36" s="2"/>
      <c r="K36" s="2"/>
      <c r="L36" s="2"/>
      <c r="M36" s="2"/>
      <c r="N36" s="2"/>
    </row>
    <row r="37" spans="1:14" ht="18" x14ac:dyDescent="0.25">
      <c r="A37" s="26">
        <v>7110</v>
      </c>
      <c r="B37" s="27" t="s">
        <v>27</v>
      </c>
      <c r="C37" s="19">
        <v>4337.92</v>
      </c>
      <c r="D37" s="19">
        <v>4337.8599999999997</v>
      </c>
      <c r="E37" s="19"/>
      <c r="F37" s="19"/>
      <c r="G37" s="19"/>
      <c r="H37" s="19">
        <f t="shared" si="1"/>
        <v>-8675.7799999999988</v>
      </c>
      <c r="I37" s="4">
        <f t="shared" ref="I37:I45" si="2">SUM(C37:H37)</f>
        <v>0</v>
      </c>
      <c r="J37" s="2"/>
      <c r="K37" s="2"/>
      <c r="L37" s="2"/>
      <c r="M37" s="2"/>
      <c r="N37" s="2"/>
    </row>
    <row r="38" spans="1:14" ht="18" x14ac:dyDescent="0.25">
      <c r="A38" s="26">
        <v>7111</v>
      </c>
      <c r="B38" s="27" t="s">
        <v>81</v>
      </c>
      <c r="C38" s="19">
        <v>1610.09</v>
      </c>
      <c r="D38" s="19">
        <v>1610.08</v>
      </c>
      <c r="E38" s="19"/>
      <c r="F38" s="19"/>
      <c r="G38" s="19"/>
      <c r="H38" s="19">
        <f t="shared" si="1"/>
        <v>-3220.17</v>
      </c>
      <c r="I38" s="4">
        <f t="shared" si="2"/>
        <v>0</v>
      </c>
      <c r="J38" s="2"/>
      <c r="K38" s="2"/>
      <c r="L38" s="2"/>
      <c r="M38" s="2"/>
      <c r="N38" s="2"/>
    </row>
    <row r="39" spans="1:14" ht="18" x14ac:dyDescent="0.25">
      <c r="A39" s="26">
        <v>7114</v>
      </c>
      <c r="B39" s="27" t="s">
        <v>83</v>
      </c>
      <c r="C39" s="19">
        <v>411.92</v>
      </c>
      <c r="D39" s="19">
        <v>411.92</v>
      </c>
      <c r="E39" s="19"/>
      <c r="F39" s="19"/>
      <c r="G39" s="19"/>
      <c r="H39" s="19">
        <f t="shared" si="1"/>
        <v>-823.84</v>
      </c>
      <c r="I39" s="4">
        <f t="shared" si="2"/>
        <v>0</v>
      </c>
      <c r="J39" s="2"/>
      <c r="K39" s="2"/>
      <c r="L39" s="2"/>
      <c r="M39" s="2"/>
      <c r="N39" s="2"/>
    </row>
    <row r="40" spans="1:14" ht="18" x14ac:dyDescent="0.25">
      <c r="A40" s="26">
        <v>7115</v>
      </c>
      <c r="B40" s="27" t="s">
        <v>82</v>
      </c>
      <c r="C40" s="19">
        <v>207.51</v>
      </c>
      <c r="D40" s="19">
        <v>208.5</v>
      </c>
      <c r="E40" s="19"/>
      <c r="F40" s="19"/>
      <c r="G40" s="19"/>
      <c r="H40" s="19">
        <f t="shared" si="1"/>
        <v>-416.01</v>
      </c>
      <c r="I40" s="4">
        <f t="shared" si="2"/>
        <v>0</v>
      </c>
      <c r="J40" s="2"/>
      <c r="K40" s="2"/>
      <c r="L40" s="2"/>
      <c r="M40" s="2"/>
      <c r="N40" s="2"/>
    </row>
    <row r="41" spans="1:14" ht="18" x14ac:dyDescent="0.25">
      <c r="A41" s="26">
        <v>7116</v>
      </c>
      <c r="B41" s="27" t="s">
        <v>80</v>
      </c>
      <c r="C41" s="19">
        <v>215.74</v>
      </c>
      <c r="D41" s="19">
        <v>215.75</v>
      </c>
      <c r="E41" s="19"/>
      <c r="F41" s="19"/>
      <c r="G41" s="19"/>
      <c r="H41" s="19">
        <f t="shared" si="1"/>
        <v>-431.49</v>
      </c>
      <c r="I41" s="4">
        <f t="shared" si="2"/>
        <v>0</v>
      </c>
      <c r="J41" s="2"/>
      <c r="K41" s="2"/>
      <c r="L41" s="2"/>
      <c r="M41" s="2"/>
      <c r="N41" s="2"/>
    </row>
    <row r="42" spans="1:14" ht="18" x14ac:dyDescent="0.25">
      <c r="A42" s="26">
        <v>7124</v>
      </c>
      <c r="B42" s="27" t="s">
        <v>96</v>
      </c>
      <c r="C42" s="19">
        <v>806.89</v>
      </c>
      <c r="D42" s="19">
        <v>806.86</v>
      </c>
      <c r="E42" s="19"/>
      <c r="F42" s="19"/>
      <c r="G42" s="19"/>
      <c r="H42" s="19">
        <f t="shared" si="1"/>
        <v>-1613.75</v>
      </c>
      <c r="I42" s="4">
        <f t="shared" si="2"/>
        <v>0</v>
      </c>
      <c r="J42" s="2"/>
      <c r="K42" s="2"/>
      <c r="L42" s="2"/>
      <c r="M42" s="2"/>
      <c r="N42" s="2"/>
    </row>
    <row r="43" spans="1:14" ht="18" x14ac:dyDescent="0.25">
      <c r="A43" s="26">
        <v>7130</v>
      </c>
      <c r="B43" s="27" t="s">
        <v>85</v>
      </c>
      <c r="C43" s="19">
        <v>581.83000000000004</v>
      </c>
      <c r="D43" s="19">
        <v>581.83000000000004</v>
      </c>
      <c r="E43" s="19"/>
      <c r="F43" s="19"/>
      <c r="G43" s="19"/>
      <c r="H43" s="19">
        <f t="shared" si="1"/>
        <v>-1163.6600000000001</v>
      </c>
      <c r="I43" s="4">
        <f t="shared" si="2"/>
        <v>0</v>
      </c>
      <c r="J43" s="2"/>
      <c r="K43" s="2"/>
      <c r="L43" s="2"/>
      <c r="M43" s="2"/>
      <c r="N43" s="2"/>
    </row>
    <row r="44" spans="1:14" ht="18" x14ac:dyDescent="0.25">
      <c r="A44" s="26">
        <v>7135</v>
      </c>
      <c r="B44" s="27" t="s">
        <v>4</v>
      </c>
      <c r="C44" s="19">
        <v>29.36</v>
      </c>
      <c r="D44" s="19">
        <v>29.34</v>
      </c>
      <c r="E44" s="19"/>
      <c r="F44" s="19"/>
      <c r="G44" s="19"/>
      <c r="H44" s="19">
        <f t="shared" si="1"/>
        <v>-58.7</v>
      </c>
      <c r="I44" s="4">
        <f t="shared" si="2"/>
        <v>0</v>
      </c>
      <c r="J44" s="2"/>
      <c r="K44" s="2"/>
      <c r="L44" s="2"/>
      <c r="M44" s="2"/>
      <c r="N44" s="2"/>
    </row>
    <row r="45" spans="1:14" ht="18" x14ac:dyDescent="0.25">
      <c r="A45" s="26">
        <v>7136</v>
      </c>
      <c r="B45" s="27" t="s">
        <v>74</v>
      </c>
      <c r="C45" s="19" t="s">
        <v>20</v>
      </c>
      <c r="D45" s="19" t="s">
        <v>20</v>
      </c>
      <c r="E45" s="19"/>
      <c r="F45" s="19"/>
      <c r="G45" s="19"/>
      <c r="H45" s="19">
        <f t="shared" si="1"/>
        <v>0</v>
      </c>
      <c r="I45" s="4">
        <f t="shared" si="2"/>
        <v>0</v>
      </c>
      <c r="J45" s="2"/>
      <c r="K45" s="2"/>
      <c r="L45" s="2"/>
      <c r="M45" s="2"/>
      <c r="N45" s="2"/>
    </row>
    <row r="46" spans="1:14" ht="18" x14ac:dyDescent="0.25">
      <c r="A46" s="26">
        <v>7201</v>
      </c>
      <c r="B46" s="27" t="s">
        <v>5</v>
      </c>
      <c r="C46" s="19"/>
      <c r="D46" s="19"/>
      <c r="E46" s="19">
        <v>10706</v>
      </c>
      <c r="F46" s="19"/>
      <c r="G46" s="19"/>
      <c r="H46" s="19">
        <f t="shared" si="1"/>
        <v>-10706</v>
      </c>
      <c r="I46" s="4">
        <f>SUM(C46:H46)</f>
        <v>0</v>
      </c>
      <c r="J46" s="2"/>
      <c r="K46" s="2"/>
      <c r="L46" s="2"/>
      <c r="M46" s="2"/>
      <c r="N46" s="2"/>
    </row>
    <row r="47" spans="1:14" ht="18.75" customHeight="1" x14ac:dyDescent="0.25">
      <c r="A47" s="26">
        <v>7203</v>
      </c>
      <c r="B47" s="27" t="s">
        <v>22</v>
      </c>
      <c r="C47" s="19"/>
      <c r="D47" s="19">
        <v>75</v>
      </c>
      <c r="E47" s="19">
        <v>14221</v>
      </c>
      <c r="F47" s="19"/>
      <c r="G47" s="19"/>
      <c r="H47" s="19">
        <f t="shared" si="1"/>
        <v>-14296</v>
      </c>
      <c r="I47" s="4">
        <f>SUM(C47:H47)</f>
        <v>0</v>
      </c>
      <c r="J47" s="2"/>
      <c r="K47" s="2"/>
      <c r="L47" s="2"/>
      <c r="M47" s="2"/>
      <c r="N47" s="2"/>
    </row>
    <row r="48" spans="1:14" ht="12.75" hidden="1" customHeight="1" x14ac:dyDescent="0.25">
      <c r="A48" s="26">
        <v>7205</v>
      </c>
      <c r="B48" s="27" t="s">
        <v>13</v>
      </c>
      <c r="C48" s="19"/>
      <c r="D48" s="19"/>
      <c r="E48" s="19"/>
      <c r="F48" s="19"/>
      <c r="G48" s="19"/>
      <c r="H48" s="19">
        <f t="shared" si="1"/>
        <v>0</v>
      </c>
      <c r="I48" s="4">
        <f>SUM(C48:H48)</f>
        <v>0</v>
      </c>
      <c r="J48" s="2"/>
      <c r="K48" s="2"/>
      <c r="L48" s="2"/>
      <c r="M48" s="2"/>
      <c r="N48" s="2"/>
    </row>
    <row r="49" spans="1:14" ht="19.5" customHeight="1" x14ac:dyDescent="0.25">
      <c r="A49" s="26">
        <v>7204</v>
      </c>
      <c r="B49" s="27" t="s">
        <v>49</v>
      </c>
      <c r="C49" s="19"/>
      <c r="D49" s="19"/>
      <c r="E49" s="19">
        <v>226.35</v>
      </c>
      <c r="F49" s="19"/>
      <c r="G49" s="19"/>
      <c r="H49" s="19">
        <f t="shared" si="1"/>
        <v>-226.35</v>
      </c>
      <c r="I49" s="4"/>
      <c r="J49" s="2"/>
      <c r="K49" s="2"/>
      <c r="L49" s="2"/>
      <c r="M49" s="2"/>
      <c r="N49" s="2"/>
    </row>
    <row r="50" spans="1:14" ht="16.5" customHeight="1" x14ac:dyDescent="0.25">
      <c r="A50" s="26">
        <v>7210</v>
      </c>
      <c r="B50" s="27" t="s">
        <v>68</v>
      </c>
      <c r="C50" s="19"/>
      <c r="D50" s="19"/>
      <c r="E50" s="19"/>
      <c r="F50" s="19"/>
      <c r="G50" s="19"/>
      <c r="H50" s="19">
        <f t="shared" si="1"/>
        <v>0</v>
      </c>
      <c r="I50" s="4"/>
      <c r="J50" s="2"/>
      <c r="K50" s="2"/>
      <c r="L50" s="2"/>
      <c r="M50" s="2"/>
      <c r="N50" s="2"/>
    </row>
    <row r="51" spans="1:14" ht="18.75" customHeight="1" x14ac:dyDescent="0.25">
      <c r="A51" s="26">
        <v>7211</v>
      </c>
      <c r="B51" s="27" t="s">
        <v>84</v>
      </c>
      <c r="C51" s="19"/>
      <c r="D51" s="19"/>
      <c r="E51" s="19">
        <v>67.5</v>
      </c>
      <c r="F51" s="19"/>
      <c r="G51" s="19"/>
      <c r="H51" s="19">
        <f t="shared" si="1"/>
        <v>-67.5</v>
      </c>
      <c r="I51" s="4"/>
      <c r="J51" s="2"/>
      <c r="K51" s="2"/>
      <c r="L51" s="2"/>
      <c r="M51" s="2"/>
      <c r="N51" s="2"/>
    </row>
    <row r="52" spans="1:14" ht="15.75" customHeight="1" x14ac:dyDescent="0.25">
      <c r="A52" s="26">
        <v>7219</v>
      </c>
      <c r="B52" s="27" t="s">
        <v>58</v>
      </c>
      <c r="C52" s="19"/>
      <c r="D52" s="19"/>
      <c r="E52" s="19"/>
      <c r="F52" s="19">
        <v>170434.92</v>
      </c>
      <c r="G52" s="19"/>
      <c r="H52" s="19">
        <f t="shared" si="1"/>
        <v>-170434.92</v>
      </c>
      <c r="I52" s="4"/>
      <c r="J52" s="2"/>
      <c r="K52" s="2"/>
      <c r="L52" s="2"/>
      <c r="M52" s="2"/>
      <c r="N52" s="2"/>
    </row>
    <row r="53" spans="1:14" ht="18" x14ac:dyDescent="0.25">
      <c r="A53" s="26">
        <v>7219</v>
      </c>
      <c r="B53" s="27" t="s">
        <v>55</v>
      </c>
      <c r="C53" s="19"/>
      <c r="D53" s="19"/>
      <c r="E53" s="19"/>
      <c r="F53" s="19"/>
      <c r="G53" s="19"/>
      <c r="H53" s="19">
        <f t="shared" si="1"/>
        <v>0</v>
      </c>
      <c r="I53" s="4"/>
      <c r="J53" s="2"/>
      <c r="K53" s="2"/>
      <c r="L53" s="2"/>
      <c r="M53" s="2"/>
      <c r="N53" s="2"/>
    </row>
    <row r="54" spans="1:14" ht="18" x14ac:dyDescent="0.25">
      <c r="A54" s="26">
        <v>7223</v>
      </c>
      <c r="B54" s="27" t="s">
        <v>90</v>
      </c>
      <c r="C54" s="19"/>
      <c r="D54" s="19"/>
      <c r="E54" s="19"/>
      <c r="F54" s="19"/>
      <c r="G54" s="19"/>
      <c r="H54" s="19">
        <f t="shared" si="1"/>
        <v>0</v>
      </c>
      <c r="I54" s="4"/>
      <c r="J54" s="2"/>
      <c r="K54" s="2"/>
      <c r="L54" s="2"/>
      <c r="M54" s="2"/>
      <c r="N54" s="2"/>
    </row>
    <row r="55" spans="1:14" ht="18" x14ac:dyDescent="0.25">
      <c r="A55" s="26">
        <v>7253</v>
      </c>
      <c r="B55" s="27" t="s">
        <v>6</v>
      </c>
      <c r="C55" s="19"/>
      <c r="D55" s="19">
        <v>500</v>
      </c>
      <c r="E55" s="19"/>
      <c r="F55" s="19"/>
      <c r="G55" s="19"/>
      <c r="H55" s="19">
        <f t="shared" si="1"/>
        <v>-500</v>
      </c>
      <c r="I55" s="4">
        <f>SUM(C55:H55)</f>
        <v>0</v>
      </c>
      <c r="J55" s="2"/>
      <c r="K55" s="2"/>
      <c r="L55" s="2"/>
      <c r="M55" s="2"/>
      <c r="N55" s="2"/>
    </row>
    <row r="56" spans="1:14" ht="18" hidden="1" x14ac:dyDescent="0.25">
      <c r="A56" s="26">
        <v>7267</v>
      </c>
      <c r="B56" s="27" t="s">
        <v>7</v>
      </c>
      <c r="C56" s="19"/>
      <c r="D56" s="19"/>
      <c r="E56" s="19"/>
      <c r="F56" s="19"/>
      <c r="G56" s="19"/>
      <c r="H56" s="19">
        <f t="shared" si="1"/>
        <v>0</v>
      </c>
      <c r="I56" s="4">
        <f>SUM(C56:H56)</f>
        <v>0</v>
      </c>
      <c r="J56" s="2"/>
      <c r="K56" s="2"/>
      <c r="L56" s="2"/>
      <c r="M56" s="2"/>
      <c r="N56" s="2"/>
    </row>
    <row r="57" spans="1:14" ht="18" x14ac:dyDescent="0.25">
      <c r="A57" s="26">
        <v>7257</v>
      </c>
      <c r="B57" s="27" t="s">
        <v>75</v>
      </c>
      <c r="C57" s="19"/>
      <c r="D57" s="19"/>
      <c r="E57" s="19"/>
      <c r="F57" s="19"/>
      <c r="G57" s="19"/>
      <c r="H57" s="19">
        <f t="shared" si="1"/>
        <v>0</v>
      </c>
      <c r="I57" s="4"/>
      <c r="J57" s="2"/>
      <c r="K57" s="2"/>
      <c r="L57" s="2"/>
      <c r="M57" s="2"/>
      <c r="N57" s="2"/>
    </row>
    <row r="58" spans="1:14" ht="18" x14ac:dyDescent="0.25">
      <c r="A58" s="26">
        <v>7267</v>
      </c>
      <c r="B58" s="27" t="s">
        <v>37</v>
      </c>
      <c r="C58" s="19"/>
      <c r="D58" s="19"/>
      <c r="E58" s="19"/>
      <c r="F58" s="19"/>
      <c r="G58" s="19"/>
      <c r="H58" s="19">
        <f t="shared" si="1"/>
        <v>0</v>
      </c>
      <c r="I58" s="4"/>
      <c r="J58" s="2"/>
      <c r="K58" s="2"/>
      <c r="L58" s="2"/>
      <c r="M58" s="2"/>
      <c r="N58" s="2"/>
    </row>
    <row r="59" spans="1:14" ht="18" x14ac:dyDescent="0.25">
      <c r="A59" s="26">
        <v>7273</v>
      </c>
      <c r="B59" s="27" t="s">
        <v>33</v>
      </c>
      <c r="C59" s="19">
        <v>3939.03</v>
      </c>
      <c r="D59" s="19"/>
      <c r="E59" s="19"/>
      <c r="F59" s="19"/>
      <c r="G59" s="19"/>
      <c r="H59" s="19">
        <f t="shared" si="1"/>
        <v>-3939.03</v>
      </c>
      <c r="J59" s="2"/>
      <c r="K59" s="2"/>
      <c r="L59" s="2"/>
      <c r="M59" s="2"/>
      <c r="N59" s="2"/>
    </row>
    <row r="60" spans="1:14" ht="15" hidden="1" customHeight="1" x14ac:dyDescent="0.25">
      <c r="A60" s="26">
        <v>7286</v>
      </c>
      <c r="B60" s="27" t="s">
        <v>24</v>
      </c>
      <c r="C60" s="19"/>
      <c r="D60" s="19"/>
      <c r="E60" s="19"/>
      <c r="F60" s="19"/>
      <c r="G60" s="19"/>
      <c r="H60" s="19">
        <f t="shared" si="1"/>
        <v>0</v>
      </c>
      <c r="I60" s="4"/>
      <c r="J60" s="2"/>
      <c r="K60" s="2"/>
      <c r="L60" s="2"/>
      <c r="M60" s="2"/>
      <c r="N60" s="2"/>
    </row>
    <row r="61" spans="1:14" ht="18.75" customHeight="1" x14ac:dyDescent="0.25">
      <c r="A61" s="26">
        <v>7275</v>
      </c>
      <c r="B61" s="27" t="s">
        <v>66</v>
      </c>
      <c r="C61" s="19"/>
      <c r="D61" s="19"/>
      <c r="E61" s="19"/>
      <c r="F61" s="19"/>
      <c r="G61" s="19"/>
      <c r="H61" s="19">
        <f t="shared" si="1"/>
        <v>0</v>
      </c>
      <c r="I61" s="4"/>
      <c r="J61" s="2"/>
      <c r="K61" s="2"/>
      <c r="L61" s="2"/>
      <c r="M61" s="2"/>
      <c r="N61" s="2"/>
    </row>
    <row r="62" spans="1:14" ht="20.25" customHeight="1" x14ac:dyDescent="0.25">
      <c r="A62" s="26">
        <v>7276</v>
      </c>
      <c r="B62" s="27" t="s">
        <v>35</v>
      </c>
      <c r="C62" s="19">
        <v>28</v>
      </c>
      <c r="D62" s="19">
        <v>28</v>
      </c>
      <c r="E62" s="19">
        <v>345.67</v>
      </c>
      <c r="F62" s="19"/>
      <c r="G62" s="19"/>
      <c r="H62" s="19">
        <f t="shared" si="1"/>
        <v>-401.67</v>
      </c>
      <c r="I62" s="4"/>
      <c r="J62" s="2"/>
      <c r="K62" s="2"/>
      <c r="L62" s="2"/>
      <c r="M62" s="2"/>
      <c r="N62" s="2"/>
    </row>
    <row r="63" spans="1:14" ht="15" customHeight="1" x14ac:dyDescent="0.25">
      <c r="A63" s="26">
        <v>7285</v>
      </c>
      <c r="B63" s="27" t="s">
        <v>60</v>
      </c>
      <c r="C63" s="19"/>
      <c r="D63" s="19"/>
      <c r="E63" s="19"/>
      <c r="F63" s="19"/>
      <c r="G63" s="19">
        <v>27764.81</v>
      </c>
      <c r="H63" s="19">
        <f t="shared" si="1"/>
        <v>0</v>
      </c>
      <c r="I63" s="4"/>
      <c r="J63" s="2"/>
      <c r="K63" s="2"/>
      <c r="L63" s="2"/>
      <c r="M63" s="2"/>
      <c r="N63" s="2"/>
    </row>
    <row r="64" spans="1:14" ht="18" x14ac:dyDescent="0.25">
      <c r="A64" s="26">
        <v>7286</v>
      </c>
      <c r="B64" s="27" t="s">
        <v>8</v>
      </c>
      <c r="C64" s="19"/>
      <c r="D64" s="19"/>
      <c r="E64" s="19"/>
      <c r="F64" s="19"/>
      <c r="G64" s="19"/>
      <c r="H64" s="19">
        <f t="shared" si="1"/>
        <v>0</v>
      </c>
      <c r="I64" s="4">
        <f>SUM(C64:H64)</f>
        <v>0</v>
      </c>
      <c r="J64" s="2"/>
      <c r="K64" s="2"/>
      <c r="L64" s="2"/>
      <c r="M64" s="2"/>
      <c r="N64" s="2"/>
    </row>
    <row r="65" spans="1:14" ht="18" x14ac:dyDescent="0.25">
      <c r="A65" s="26">
        <v>7291</v>
      </c>
      <c r="B65" s="27" t="s">
        <v>9</v>
      </c>
      <c r="C65" s="19"/>
      <c r="D65" s="19"/>
      <c r="E65" s="19"/>
      <c r="F65" s="19"/>
      <c r="G65" s="19"/>
      <c r="H65" s="19">
        <f t="shared" si="1"/>
        <v>0</v>
      </c>
      <c r="I65" s="4">
        <f>SUM(C65:H65)</f>
        <v>0</v>
      </c>
      <c r="J65" s="2"/>
      <c r="K65" s="2"/>
      <c r="L65" s="2"/>
      <c r="M65" s="2"/>
      <c r="N65" s="2"/>
    </row>
    <row r="66" spans="1:14" ht="18" x14ac:dyDescent="0.25">
      <c r="A66" s="26">
        <v>7295</v>
      </c>
      <c r="B66" s="27" t="s">
        <v>67</v>
      </c>
      <c r="C66" s="19">
        <v>181</v>
      </c>
      <c r="D66" s="19"/>
      <c r="E66" s="19"/>
      <c r="F66" s="19"/>
      <c r="G66" s="19"/>
      <c r="H66" s="19">
        <f t="shared" si="1"/>
        <v>-181</v>
      </c>
      <c r="I66" s="4"/>
      <c r="J66" s="2"/>
      <c r="K66" s="2"/>
      <c r="L66" s="2"/>
      <c r="M66" s="2"/>
      <c r="N66" s="2"/>
    </row>
    <row r="67" spans="1:14" ht="18" x14ac:dyDescent="0.25">
      <c r="A67" s="26">
        <v>7299</v>
      </c>
      <c r="B67" s="27" t="s">
        <v>57</v>
      </c>
      <c r="C67" s="19">
        <v>663448.07999999996</v>
      </c>
      <c r="D67" s="19"/>
      <c r="E67" s="19">
        <v>4158.4399999999996</v>
      </c>
      <c r="F67" s="19"/>
      <c r="G67" s="19"/>
      <c r="H67" s="19">
        <f t="shared" si="1"/>
        <v>-667606.5199999999</v>
      </c>
      <c r="I67" s="4"/>
      <c r="J67" s="2"/>
      <c r="K67" s="2"/>
      <c r="L67" s="2"/>
      <c r="M67" s="2"/>
      <c r="N67" s="2"/>
    </row>
    <row r="68" spans="1:14" ht="18" x14ac:dyDescent="0.25">
      <c r="A68" s="26">
        <v>7299</v>
      </c>
      <c r="B68" s="27" t="s">
        <v>25</v>
      </c>
      <c r="C68" s="19"/>
      <c r="D68" s="19" t="s">
        <v>20</v>
      </c>
      <c r="E68" s="19"/>
      <c r="F68" s="19"/>
      <c r="G68" s="19"/>
      <c r="H68" s="19">
        <f t="shared" si="1"/>
        <v>0</v>
      </c>
      <c r="I68" s="4"/>
      <c r="J68" s="2"/>
      <c r="K68" s="2"/>
      <c r="L68" s="2"/>
      <c r="M68" s="2"/>
      <c r="N68" s="2"/>
    </row>
    <row r="69" spans="1:14" ht="18" x14ac:dyDescent="0.25">
      <c r="A69" s="26">
        <v>7300</v>
      </c>
      <c r="B69" s="27" t="s">
        <v>10</v>
      </c>
      <c r="C69" s="19">
        <v>4339.96</v>
      </c>
      <c r="D69" s="19">
        <v>2724.86</v>
      </c>
      <c r="E69" s="19"/>
      <c r="F69" s="19"/>
      <c r="G69" s="19"/>
      <c r="H69" s="19">
        <f t="shared" si="1"/>
        <v>-7064.82</v>
      </c>
      <c r="I69" s="4">
        <f>SUM(C69:H69)</f>
        <v>0</v>
      </c>
      <c r="J69" s="2"/>
      <c r="K69" s="2"/>
      <c r="L69" s="2"/>
      <c r="M69" s="2"/>
      <c r="N69" s="2"/>
    </row>
    <row r="70" spans="1:14" ht="18" x14ac:dyDescent="0.25">
      <c r="A70" s="26">
        <v>7303</v>
      </c>
      <c r="B70" s="27" t="s">
        <v>61</v>
      </c>
      <c r="C70" s="19"/>
      <c r="D70" s="19"/>
      <c r="E70" s="19">
        <v>1151.28</v>
      </c>
      <c r="F70" s="19"/>
      <c r="G70" s="19"/>
      <c r="H70" s="19">
        <f t="shared" si="1"/>
        <v>-1151.28</v>
      </c>
      <c r="I70" s="4"/>
      <c r="J70" s="2"/>
      <c r="K70" s="2"/>
      <c r="L70" s="2"/>
      <c r="M70" s="2"/>
      <c r="N70" s="2"/>
    </row>
    <row r="71" spans="1:14" ht="18" x14ac:dyDescent="0.25">
      <c r="A71" s="26">
        <v>7334</v>
      </c>
      <c r="B71" s="27" t="s">
        <v>31</v>
      </c>
      <c r="C71" s="19">
        <v>2315.4699999999998</v>
      </c>
      <c r="D71" s="19">
        <v>2315.5100000000002</v>
      </c>
      <c r="E71" s="19"/>
      <c r="F71" s="19"/>
      <c r="G71" s="19"/>
      <c r="H71" s="19">
        <f t="shared" si="1"/>
        <v>-4630.9799999999996</v>
      </c>
      <c r="I71" s="4"/>
      <c r="J71" s="2"/>
      <c r="K71" s="2"/>
      <c r="L71" s="2"/>
      <c r="M71" s="2"/>
      <c r="N71" s="2"/>
    </row>
    <row r="72" spans="1:14" ht="18" x14ac:dyDescent="0.25">
      <c r="A72" s="26">
        <v>7335</v>
      </c>
      <c r="B72" s="27" t="s">
        <v>62</v>
      </c>
      <c r="C72" s="19"/>
      <c r="D72" s="19"/>
      <c r="E72" s="19"/>
      <c r="F72" s="19"/>
      <c r="G72" s="19"/>
      <c r="H72" s="19">
        <f t="shared" si="1"/>
        <v>0</v>
      </c>
      <c r="I72" s="4"/>
      <c r="J72" s="2"/>
      <c r="K72" s="2"/>
      <c r="L72" s="2"/>
      <c r="M72" s="2"/>
      <c r="N72" s="2"/>
    </row>
    <row r="73" spans="1:14" ht="18" x14ac:dyDescent="0.25">
      <c r="A73" s="26">
        <v>7367</v>
      </c>
      <c r="B73" s="27" t="s">
        <v>76</v>
      </c>
      <c r="C73" s="19"/>
      <c r="D73" s="19"/>
      <c r="E73" s="19"/>
      <c r="F73" s="19"/>
      <c r="G73" s="19"/>
      <c r="H73" s="19">
        <f t="shared" si="1"/>
        <v>0</v>
      </c>
      <c r="I73" s="4"/>
      <c r="J73" s="2"/>
      <c r="K73" s="2"/>
      <c r="L73" s="2"/>
      <c r="M73" s="2"/>
      <c r="N73" s="2"/>
    </row>
    <row r="74" spans="1:14" ht="18" x14ac:dyDescent="0.25">
      <c r="A74" s="26">
        <v>7374</v>
      </c>
      <c r="B74" s="27" t="s">
        <v>86</v>
      </c>
      <c r="C74" s="19"/>
      <c r="D74" s="19"/>
      <c r="E74" s="19"/>
      <c r="F74" s="19"/>
      <c r="G74" s="19"/>
      <c r="H74" s="19">
        <f t="shared" si="1"/>
        <v>0</v>
      </c>
      <c r="I74" s="4"/>
      <c r="J74" s="2"/>
      <c r="K74" s="2"/>
      <c r="L74" s="2"/>
      <c r="M74" s="2"/>
      <c r="N74" s="2"/>
    </row>
    <row r="75" spans="1:14" ht="18" x14ac:dyDescent="0.25">
      <c r="A75" s="26">
        <v>7377</v>
      </c>
      <c r="B75" s="27" t="s">
        <v>64</v>
      </c>
      <c r="C75" s="19"/>
      <c r="D75" s="19"/>
      <c r="E75" s="19"/>
      <c r="F75" s="19"/>
      <c r="G75" s="19"/>
      <c r="H75" s="19">
        <f t="shared" si="1"/>
        <v>0</v>
      </c>
      <c r="I75" s="4"/>
      <c r="J75" s="2"/>
      <c r="K75" s="2"/>
      <c r="L75" s="2"/>
      <c r="M75" s="2"/>
      <c r="N75" s="2"/>
    </row>
    <row r="76" spans="1:14" ht="18" x14ac:dyDescent="0.25">
      <c r="A76" s="26">
        <v>7378</v>
      </c>
      <c r="B76" s="27" t="s">
        <v>63</v>
      </c>
      <c r="C76" s="19"/>
      <c r="D76" s="19"/>
      <c r="E76" s="19"/>
      <c r="F76" s="19"/>
      <c r="G76" s="19"/>
      <c r="H76" s="19">
        <f t="shared" si="1"/>
        <v>0</v>
      </c>
      <c r="I76" s="4"/>
      <c r="J76" s="2"/>
      <c r="K76" s="2"/>
      <c r="L76" s="2"/>
      <c r="M76" s="2"/>
      <c r="N76" s="2"/>
    </row>
    <row r="77" spans="1:14" ht="18" x14ac:dyDescent="0.25">
      <c r="A77" s="26">
        <v>7380</v>
      </c>
      <c r="B77" s="27" t="s">
        <v>72</v>
      </c>
      <c r="C77" s="19"/>
      <c r="D77" s="19"/>
      <c r="E77" s="19"/>
      <c r="F77" s="19"/>
      <c r="G77" s="19"/>
      <c r="H77" s="19">
        <f t="shared" si="1"/>
        <v>0</v>
      </c>
      <c r="I77" s="4"/>
      <c r="J77" s="2"/>
      <c r="K77" s="2"/>
      <c r="L77" s="2"/>
      <c r="M77" s="2"/>
      <c r="N77" s="2"/>
    </row>
    <row r="78" spans="1:14" ht="18" x14ac:dyDescent="0.25">
      <c r="A78" s="26">
        <v>7382</v>
      </c>
      <c r="B78" s="27" t="s">
        <v>77</v>
      </c>
      <c r="C78" s="19"/>
      <c r="D78" s="19"/>
      <c r="E78" s="19"/>
      <c r="F78" s="19"/>
      <c r="G78" s="19"/>
      <c r="H78" s="19">
        <f t="shared" si="1"/>
        <v>0</v>
      </c>
      <c r="I78" s="4"/>
      <c r="J78" s="2"/>
      <c r="K78" s="2"/>
      <c r="L78" s="2"/>
      <c r="M78" s="2"/>
      <c r="N78" s="2"/>
    </row>
    <row r="79" spans="1:14" ht="18" x14ac:dyDescent="0.25">
      <c r="A79" s="26">
        <v>7406</v>
      </c>
      <c r="B79" s="27" t="s">
        <v>34</v>
      </c>
      <c r="C79" s="19">
        <v>3403.28</v>
      </c>
      <c r="D79" s="19">
        <v>3403.2</v>
      </c>
      <c r="E79" s="19"/>
      <c r="F79" s="19"/>
      <c r="G79" s="19"/>
      <c r="H79" s="19">
        <f t="shared" si="1"/>
        <v>-6806.48</v>
      </c>
      <c r="I79" s="4"/>
      <c r="J79" s="2"/>
      <c r="K79" s="2"/>
      <c r="L79" s="2"/>
      <c r="M79" s="2"/>
      <c r="N79" s="2"/>
    </row>
    <row r="80" spans="1:14" ht="18" x14ac:dyDescent="0.25">
      <c r="A80" s="26">
        <v>7442</v>
      </c>
      <c r="B80" s="27" t="s">
        <v>51</v>
      </c>
      <c r="C80" s="19"/>
      <c r="D80" s="19"/>
      <c r="E80" s="19"/>
      <c r="F80" s="19"/>
      <c r="G80" s="19"/>
      <c r="H80" s="19">
        <f t="shared" si="1"/>
        <v>0</v>
      </c>
      <c r="I80" s="4"/>
      <c r="J80" s="2"/>
      <c r="K80" s="2"/>
      <c r="L80" s="2"/>
      <c r="M80" s="2"/>
      <c r="N80" s="2"/>
    </row>
    <row r="81" spans="1:21" ht="18" x14ac:dyDescent="0.25">
      <c r="A81" s="26">
        <v>7503</v>
      </c>
      <c r="B81" s="27" t="s">
        <v>73</v>
      </c>
      <c r="C81" s="19"/>
      <c r="D81" s="19">
        <v>412.26</v>
      </c>
      <c r="E81" s="19"/>
      <c r="F81" s="19"/>
      <c r="G81" s="19"/>
      <c r="H81" s="19">
        <f t="shared" si="1"/>
        <v>-412.26</v>
      </c>
      <c r="I81" s="4"/>
      <c r="J81" s="2"/>
      <c r="K81" s="2"/>
      <c r="L81" s="2"/>
      <c r="M81" s="2"/>
      <c r="N81" s="2"/>
    </row>
    <row r="82" spans="1:21" ht="18" x14ac:dyDescent="0.25">
      <c r="A82" s="26">
        <v>7470</v>
      </c>
      <c r="B82" s="27" t="s">
        <v>50</v>
      </c>
      <c r="C82" s="19"/>
      <c r="D82" s="19"/>
      <c r="E82" s="19">
        <v>360</v>
      </c>
      <c r="F82" s="19"/>
      <c r="G82" s="19"/>
      <c r="H82" s="19">
        <f t="shared" si="1"/>
        <v>-360</v>
      </c>
      <c r="I82" s="4"/>
      <c r="J82" s="2"/>
      <c r="K82" s="2"/>
      <c r="L82" s="2"/>
      <c r="M82" s="2"/>
      <c r="N82" s="2"/>
    </row>
    <row r="83" spans="1:21" ht="18" x14ac:dyDescent="0.25">
      <c r="A83" s="26">
        <v>7510</v>
      </c>
      <c r="B83" s="27" t="s">
        <v>41</v>
      </c>
      <c r="C83" s="19"/>
      <c r="D83" s="19"/>
      <c r="E83" s="19"/>
      <c r="F83" s="19"/>
      <c r="G83" s="19"/>
      <c r="H83" s="19">
        <f t="shared" si="1"/>
        <v>0</v>
      </c>
      <c r="J83" s="2"/>
      <c r="K83" s="2"/>
      <c r="L83" s="2"/>
      <c r="M83" s="2"/>
      <c r="N83" s="2"/>
    </row>
    <row r="84" spans="1:21" ht="18" x14ac:dyDescent="0.25">
      <c r="A84" s="26">
        <v>7526</v>
      </c>
      <c r="B84" s="27" t="s">
        <v>69</v>
      </c>
      <c r="C84" s="19"/>
      <c r="D84" s="19"/>
      <c r="E84" s="19"/>
      <c r="F84" s="19"/>
      <c r="G84" s="19"/>
      <c r="H84" s="19">
        <f t="shared" si="1"/>
        <v>0</v>
      </c>
      <c r="J84" s="2"/>
      <c r="K84" s="2"/>
      <c r="L84" s="2"/>
      <c r="M84" s="2"/>
      <c r="N84" s="2"/>
    </row>
    <row r="85" spans="1:21" ht="18" x14ac:dyDescent="0.25">
      <c r="A85" s="26">
        <v>7806</v>
      </c>
      <c r="B85" s="27" t="s">
        <v>11</v>
      </c>
      <c r="C85" s="19"/>
      <c r="D85" s="19"/>
      <c r="E85" s="19"/>
      <c r="F85" s="19"/>
      <c r="G85" s="19"/>
      <c r="H85" s="19">
        <f t="shared" si="1"/>
        <v>0</v>
      </c>
      <c r="I85" s="4">
        <f>SUM(C85:H85)</f>
        <v>0</v>
      </c>
      <c r="J85" s="2"/>
      <c r="K85" s="2"/>
      <c r="L85" s="2"/>
      <c r="M85" s="2"/>
      <c r="N85" s="2"/>
    </row>
    <row r="86" spans="1:21" ht="18" x14ac:dyDescent="0.25">
      <c r="A86" s="26">
        <v>7947</v>
      </c>
      <c r="B86" s="27" t="s">
        <v>29</v>
      </c>
      <c r="C86" s="19"/>
      <c r="D86" s="19"/>
      <c r="E86" s="19">
        <v>4664.3</v>
      </c>
      <c r="F86" s="19"/>
      <c r="G86" s="19"/>
      <c r="H86" s="19">
        <f t="shared" si="1"/>
        <v>-4664.3</v>
      </c>
      <c r="I86" s="4"/>
      <c r="J86" s="2"/>
      <c r="K86" s="2"/>
      <c r="L86" s="2"/>
      <c r="M86" s="2"/>
      <c r="N86" s="2"/>
    </row>
    <row r="87" spans="1:21" ht="18" x14ac:dyDescent="0.25">
      <c r="A87" s="26">
        <v>7961</v>
      </c>
      <c r="B87" s="27" t="s">
        <v>21</v>
      </c>
      <c r="C87" s="19">
        <v>6040.05</v>
      </c>
      <c r="D87" s="19">
        <v>6040.05</v>
      </c>
      <c r="E87" s="19"/>
      <c r="F87" s="19"/>
      <c r="G87" s="19"/>
      <c r="H87" s="19">
        <f t="shared" si="1"/>
        <v>-12080.1</v>
      </c>
      <c r="I87" s="4">
        <f>SUM(C87:H87)</f>
        <v>0</v>
      </c>
      <c r="J87" s="2"/>
      <c r="K87" s="2"/>
      <c r="L87" s="2"/>
      <c r="M87" s="2"/>
      <c r="N87" s="2"/>
    </row>
    <row r="88" spans="1:21" ht="18" x14ac:dyDescent="0.25">
      <c r="A88" s="26">
        <v>7962</v>
      </c>
      <c r="B88" s="27" t="s">
        <v>26</v>
      </c>
      <c r="C88" s="19">
        <v>5854.32</v>
      </c>
      <c r="D88" s="19">
        <v>5854.32</v>
      </c>
      <c r="E88" s="19"/>
      <c r="F88" s="19"/>
      <c r="G88" s="19"/>
      <c r="H88" s="19">
        <f t="shared" si="1"/>
        <v>-11708.64</v>
      </c>
      <c r="I88" s="4"/>
      <c r="J88" s="2"/>
      <c r="K88" s="2"/>
      <c r="L88" s="2"/>
      <c r="M88" s="2"/>
      <c r="N88" s="2"/>
    </row>
    <row r="89" spans="1:21" ht="18" x14ac:dyDescent="0.25">
      <c r="A89" s="26">
        <v>7984</v>
      </c>
      <c r="B89" s="27" t="s">
        <v>32</v>
      </c>
      <c r="C89" s="19"/>
      <c r="D89" s="19"/>
      <c r="E89" s="19"/>
      <c r="F89" s="19"/>
      <c r="G89" s="19"/>
      <c r="H89" s="19">
        <f t="shared" si="1"/>
        <v>0</v>
      </c>
      <c r="I89" s="10"/>
      <c r="J89" s="6"/>
      <c r="K89" s="3"/>
      <c r="L89" s="3"/>
      <c r="M89" s="2"/>
      <c r="N89" s="2"/>
    </row>
    <row r="90" spans="1:21" ht="18" x14ac:dyDescent="0.25">
      <c r="A90" s="26" t="s">
        <v>18</v>
      </c>
      <c r="B90" s="27"/>
      <c r="C90" s="19">
        <f>SUM(C19:C89)</f>
        <v>2092428.23</v>
      </c>
      <c r="D90" s="19">
        <f>SUM(D19:D89)</f>
        <v>1374654.0100000005</v>
      </c>
      <c r="E90" s="19">
        <f>SUM(E19:E89)</f>
        <v>35900.539999999994</v>
      </c>
      <c r="F90" s="19">
        <f>SUM(F19:F89)</f>
        <v>170434.92</v>
      </c>
      <c r="G90" s="19">
        <f>SUM(G19:G89)</f>
        <v>27764.81</v>
      </c>
      <c r="H90" s="19">
        <f>SUM(C90:G90)</f>
        <v>3701182.5100000002</v>
      </c>
      <c r="J90" s="8" t="s">
        <v>20</v>
      </c>
      <c r="K90" s="2"/>
      <c r="L90" s="2"/>
      <c r="M90" s="2"/>
      <c r="N90" s="2"/>
    </row>
    <row r="91" spans="1:21" s="1" customFormat="1" ht="18" x14ac:dyDescent="0.25">
      <c r="A91" s="25" t="s">
        <v>87</v>
      </c>
      <c r="B91" s="15"/>
      <c r="C91" s="24">
        <f t="shared" ref="C91:H91" si="3">SUM(C17-C90)</f>
        <v>650245.05000000028</v>
      </c>
      <c r="D91" s="24">
        <f t="shared" si="3"/>
        <v>653335.02999999956</v>
      </c>
      <c r="E91" s="24">
        <f t="shared" si="3"/>
        <v>9889.4600000000064</v>
      </c>
      <c r="F91" s="24">
        <f t="shared" si="3"/>
        <v>117.51999999998952</v>
      </c>
      <c r="G91" s="24">
        <f t="shared" si="3"/>
        <v>11696.189999999999</v>
      </c>
      <c r="H91" s="24">
        <f t="shared" si="3"/>
        <v>1325283.2500000005</v>
      </c>
      <c r="I91" s="11">
        <f>SUM(D91:D91)</f>
        <v>653335.02999999956</v>
      </c>
      <c r="J91" s="5"/>
      <c r="K91" s="5"/>
      <c r="L91" s="5"/>
      <c r="M91" s="5"/>
      <c r="N91" s="5"/>
    </row>
    <row r="92" spans="1:21" ht="18" x14ac:dyDescent="0.25">
      <c r="A92" s="28"/>
      <c r="B92" s="28"/>
      <c r="C92" s="29"/>
      <c r="D92" s="29"/>
      <c r="E92" s="29"/>
      <c r="F92" s="29"/>
      <c r="G92" s="29"/>
      <c r="H92" s="20"/>
      <c r="I92" s="2"/>
      <c r="J92" t="s">
        <v>20</v>
      </c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8.75" x14ac:dyDescent="0.3">
      <c r="A93" s="30" t="s">
        <v>38</v>
      </c>
      <c r="B93" s="12"/>
      <c r="C93" s="31">
        <f t="shared" ref="C93:H93" si="4">SUM(C90/C17)</f>
        <v>0.76291559962986177</v>
      </c>
      <c r="D93" s="31">
        <f t="shared" si="4"/>
        <v>0.67784094631990732</v>
      </c>
      <c r="E93" s="31">
        <f t="shared" si="4"/>
        <v>0.78402576981873762</v>
      </c>
      <c r="F93" s="31">
        <f t="shared" si="4"/>
        <v>0.99931094506768714</v>
      </c>
      <c r="G93" s="31">
        <f t="shared" si="4"/>
        <v>0.70360127721041033</v>
      </c>
      <c r="H93" s="31">
        <f t="shared" si="4"/>
        <v>0.73633894802458566</v>
      </c>
      <c r="I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8.75" x14ac:dyDescent="0.3">
      <c r="A94" s="32" t="s">
        <v>39</v>
      </c>
      <c r="B94" s="28"/>
      <c r="C94" s="31">
        <f t="shared" ref="C94:H94" si="5">SUM(1-C93)</f>
        <v>0.23708440037013823</v>
      </c>
      <c r="D94" s="31">
        <f t="shared" si="5"/>
        <v>0.32215905368009268</v>
      </c>
      <c r="E94" s="31">
        <f t="shared" si="5"/>
        <v>0.21597423018126238</v>
      </c>
      <c r="F94" s="31">
        <f t="shared" si="5"/>
        <v>6.890549323128603E-4</v>
      </c>
      <c r="G94" s="31">
        <f t="shared" si="5"/>
        <v>0.29639872278958967</v>
      </c>
      <c r="H94" s="31">
        <f t="shared" si="5"/>
        <v>0.26366105197541434</v>
      </c>
      <c r="I94" s="2"/>
    </row>
    <row r="95" spans="1:21" ht="18" x14ac:dyDescent="0.25">
      <c r="A95" s="12"/>
      <c r="B95" s="12"/>
      <c r="C95" s="13"/>
      <c r="D95" s="13"/>
      <c r="E95" s="13"/>
      <c r="F95" s="13"/>
      <c r="G95" s="13"/>
      <c r="H95" s="14"/>
    </row>
    <row r="96" spans="1:21" ht="18" x14ac:dyDescent="0.25">
      <c r="A96" s="12"/>
      <c r="B96" s="12"/>
      <c r="C96" s="13"/>
      <c r="D96" s="13"/>
      <c r="E96" s="13"/>
      <c r="F96" s="13"/>
      <c r="G96" s="13"/>
      <c r="H96" s="14"/>
    </row>
    <row r="97" spans="1:8" ht="18.75" x14ac:dyDescent="0.3">
      <c r="A97" s="33" t="s">
        <v>94</v>
      </c>
      <c r="B97" s="12"/>
      <c r="C97" s="34">
        <v>0.25</v>
      </c>
      <c r="D97" s="13"/>
      <c r="E97" s="13"/>
      <c r="F97" s="13"/>
      <c r="G97" s="13"/>
      <c r="H97" s="14"/>
    </row>
  </sheetData>
  <phoneticPr fontId="0" type="noConversion"/>
  <printOptions horizontalCentered="1" verticalCentered="1"/>
  <pageMargins left="0.25" right="0.25" top="0.75" bottom="0.75" header="0.3" footer="0.3"/>
  <pageSetup scale="66" fitToHeight="0" orientation="portrait" useFirstPageNumber="1" r:id="rId1"/>
  <headerFooter alignWithMargins="0">
    <oddHeader xml:space="preserve">&amp;C
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81C194B638E343AC19C5B60F240579" ma:contentTypeVersion="16" ma:contentTypeDescription="Create a new document." ma:contentTypeScope="" ma:versionID="4abb51d30ef2e1a2a831de8b0f4b4e96">
  <xsd:schema xmlns:xsd="http://www.w3.org/2001/XMLSchema" xmlns:xs="http://www.w3.org/2001/XMLSchema" xmlns:p="http://schemas.microsoft.com/office/2006/metadata/properties" xmlns:ns3="6f7d4e85-66a0-4561-bc4e-ae4971028137" xmlns:ns4="daa9eaea-f06c-456c-b938-027d1329f95d" targetNamespace="http://schemas.microsoft.com/office/2006/metadata/properties" ma:root="true" ma:fieldsID="8786e428842c611c6ee82a3daaa05d99" ns3:_="" ns4:_="">
    <xsd:import namespace="6f7d4e85-66a0-4561-bc4e-ae4971028137"/>
    <xsd:import namespace="daa9eaea-f06c-456c-b938-027d1329f95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7d4e85-66a0-4561-bc4e-ae49710281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9eaea-f06c-456c-b938-027d1329f95d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f7d4e85-66a0-4561-bc4e-ae4971028137" xsi:nil="true"/>
  </documentManagement>
</p:properties>
</file>

<file path=customXml/itemProps1.xml><?xml version="1.0" encoding="utf-8"?>
<ds:datastoreItem xmlns:ds="http://schemas.openxmlformats.org/officeDocument/2006/customXml" ds:itemID="{F0D217B2-C4DE-463E-8CA4-BA3351A2D9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7d4e85-66a0-4561-bc4e-ae4971028137"/>
    <ds:schemaRef ds:uri="daa9eaea-f06c-456c-b938-027d1329f9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A0511D0-5407-468F-BE8E-C40A679FA7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437325-DDC6-49DC-BF75-DEF0E0305B2F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daa9eaea-f06c-456c-b938-027d1329f95d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6f7d4e85-66a0-4561-bc4e-ae497102813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daven</dc:creator>
  <cp:lastModifiedBy>Jennifer Noack</cp:lastModifiedBy>
  <cp:lastPrinted>2025-06-05T16:53:55Z</cp:lastPrinted>
  <dcterms:created xsi:type="dcterms:W3CDTF">1999-12-27T20:02:42Z</dcterms:created>
  <dcterms:modified xsi:type="dcterms:W3CDTF">2025-06-05T16:55:30Z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0x010100DE81C194B638E343AC19C5B60F240579</vt:lpwstr>
  </property>
</Properties>
</file>